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rleta Sikora\Desktop\podpisane\Informacja dodatkowa za 2019\"/>
    </mc:Choice>
  </mc:AlternateContent>
  <xr:revisionPtr revIDLastSave="0" documentId="13_ncr:1_{74811537-9D35-41E2-B331-6D626C6EEDCD}" xr6:coauthVersionLast="45" xr6:coauthVersionMax="45" xr10:uidLastSave="{00000000-0000-0000-0000-000000000000}"/>
  <bookViews>
    <workbookView xWindow="-120" yWindow="-120" windowWidth="29040" windowHeight="15840" tabRatio="902" xr2:uid="{00000000-000D-0000-FFFF-FFFF00000000}"/>
  </bookViews>
  <sheets>
    <sheet name="Zał.2_Pkt.II.1.1" sheetId="38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T13" i="38" l="1"/>
  <c r="S13" i="38"/>
  <c r="S14" i="38"/>
  <c r="S15" i="38"/>
  <c r="S16" i="38"/>
  <c r="S17" i="38"/>
  <c r="S18" i="38"/>
  <c r="S19" i="38"/>
  <c r="O19" i="38"/>
  <c r="N13" i="38"/>
  <c r="N14" i="38"/>
  <c r="N15" i="38"/>
  <c r="N16" i="38"/>
  <c r="N17" i="38"/>
  <c r="N18" i="38"/>
  <c r="N19" i="38"/>
  <c r="N12" i="38"/>
  <c r="H9" i="38"/>
  <c r="H13" i="38"/>
  <c r="O13" i="38" s="1"/>
  <c r="U13" i="38" s="1"/>
  <c r="H14" i="38"/>
  <c r="O14" i="38" s="1"/>
  <c r="H15" i="38"/>
  <c r="O15" i="38" s="1"/>
  <c r="H16" i="38"/>
  <c r="O16" i="38" s="1"/>
  <c r="H17" i="38"/>
  <c r="O17" i="38" s="1"/>
  <c r="H18" i="38"/>
  <c r="O18" i="38" s="1"/>
  <c r="U18" i="38" s="1"/>
  <c r="H19" i="38"/>
  <c r="H12" i="38"/>
  <c r="N9" i="38"/>
  <c r="S12" i="38"/>
  <c r="T12" i="38"/>
  <c r="T14" i="38"/>
  <c r="T15" i="38"/>
  <c r="T16" i="38"/>
  <c r="T17" i="38"/>
  <c r="T18" i="38"/>
  <c r="T19" i="38"/>
  <c r="D11" i="38"/>
  <c r="F11" i="38"/>
  <c r="I11" i="38"/>
  <c r="J11" i="38"/>
  <c r="K11" i="38"/>
  <c r="L11" i="38"/>
  <c r="M11" i="38"/>
  <c r="P11" i="38"/>
  <c r="Q11" i="38"/>
  <c r="R11" i="38"/>
  <c r="C11" i="38"/>
  <c r="C10" i="38" s="1"/>
  <c r="C20" i="38" s="1"/>
  <c r="O9" i="38" l="1"/>
  <c r="U19" i="38"/>
  <c r="U17" i="38"/>
  <c r="U16" i="38"/>
  <c r="N11" i="38"/>
  <c r="S11" i="38"/>
  <c r="U14" i="38"/>
  <c r="H11" i="38"/>
  <c r="O12" i="38"/>
  <c r="U12" i="38" s="1"/>
  <c r="T11" i="38"/>
  <c r="U15" i="38"/>
  <c r="I10" i="38"/>
  <c r="I20" i="38" s="1"/>
  <c r="J10" i="38"/>
  <c r="J20" i="38" s="1"/>
  <c r="L10" i="38"/>
  <c r="L20" i="38" s="1"/>
  <c r="D10" i="38"/>
  <c r="D20" i="38" s="1"/>
  <c r="E20" i="38"/>
  <c r="F10" i="38"/>
  <c r="F20" i="38" s="1"/>
  <c r="G10" i="38"/>
  <c r="G20" i="38" s="1"/>
  <c r="R10" i="38"/>
  <c r="M10" i="38"/>
  <c r="M20" i="38" s="1"/>
  <c r="K10" i="38"/>
  <c r="T9" i="38"/>
  <c r="O11" i="38" l="1"/>
  <c r="U11" i="38"/>
  <c r="P10" i="38"/>
  <c r="P20" i="38" s="1"/>
  <c r="Q10" i="38"/>
  <c r="Q20" i="38" s="1"/>
  <c r="K20" i="38"/>
  <c r="R20" i="38"/>
  <c r="S9" i="38"/>
  <c r="N10" i="38" l="1"/>
  <c r="N20" i="38" s="1"/>
  <c r="S10" i="38"/>
  <c r="S20" i="38" s="1"/>
  <c r="T10" i="38"/>
  <c r="T20" i="38" s="1"/>
  <c r="H10" i="38"/>
  <c r="H20" i="38" s="1"/>
  <c r="U9" i="38" l="1"/>
  <c r="U10" i="38"/>
  <c r="O10" i="38"/>
  <c r="O20" i="38" s="1"/>
  <c r="U20" i="38" l="1"/>
</calcChain>
</file>

<file path=xl/sharedStrings.xml><?xml version="1.0" encoding="utf-8"?>
<sst xmlns="http://schemas.openxmlformats.org/spreadsheetml/2006/main" count="45" uniqueCount="43">
  <si>
    <t>Pkt.II.1.1. Informacji dodatkowej</t>
  </si>
  <si>
    <t>Lp.</t>
  </si>
  <si>
    <t>zbycie</t>
  </si>
  <si>
    <t>likwidacja</t>
  </si>
  <si>
    <t>Zmniejszenie umorzenia</t>
  </si>
  <si>
    <t>Wartość netto składników aktywów</t>
  </si>
  <si>
    <t>Środki trwałe</t>
  </si>
  <si>
    <t>Wartości niematerialne i prawne</t>
  </si>
  <si>
    <t>Środki trwałe w budowie (inwestycje)</t>
  </si>
  <si>
    <t>Grunty</t>
  </si>
  <si>
    <t>Środki transportu</t>
  </si>
  <si>
    <t>Zwiększenie wartości</t>
  </si>
  <si>
    <t>Zmniejszenie wartości</t>
  </si>
  <si>
    <t>Zwiększenie umorzenia (aktualizacja, amortyzacja za rok obrotowy)</t>
  </si>
  <si>
    <t xml:space="preserve">Nazwa grupy rodzajowej składnika aktywów </t>
  </si>
  <si>
    <t>(główny księgowy)</t>
  </si>
  <si>
    <t>(rok, miesiąc, dzień)</t>
  </si>
  <si>
    <t>(kierownik jednostki)</t>
  </si>
  <si>
    <t xml:space="preserve">Razem </t>
  </si>
  <si>
    <t>Zmiany stanu wartości początkowej wartości niematerialnych i prawnyh orz rzeczowych aktywów trwałych</t>
  </si>
  <si>
    <t>Wartość poczatkowa - stan na początek okresu sprawozdawczego</t>
  </si>
  <si>
    <t>przemieszczenie wewnętrzne</t>
  </si>
  <si>
    <t>aktualizacja</t>
  </si>
  <si>
    <t>inne zwiększenia</t>
  </si>
  <si>
    <t>Ogółem zwiększenie wartości
(4+5+6+7)</t>
  </si>
  <si>
    <t>inne zmniejszenia</t>
  </si>
  <si>
    <t>Ogółem zmniejszenie wartości
(9+10+11+12+13)</t>
  </si>
  <si>
    <t>Umorzenie - stan na początek okresu sprawozdawczego</t>
  </si>
  <si>
    <t>Wartość początkowa - stan na koniec okresu sprawozdawczego (3+8-14)</t>
  </si>
  <si>
    <t>Umorzenie - stan na koniec okresu sprawozdawczego
(16+17-18)</t>
  </si>
  <si>
    <t>stan na początek okresu sprawozdawczego
(3-16)</t>
  </si>
  <si>
    <t>stan na koniec okresu sprawozdawczego
(15-19)</t>
  </si>
  <si>
    <t>II</t>
  </si>
  <si>
    <t>Rzeczowe aktywa trwałe</t>
  </si>
  <si>
    <t>I</t>
  </si>
  <si>
    <t>Budynki, lokale i obiekty inżynierii lądowej i wodnej</t>
  </si>
  <si>
    <t>Urządzenia techniczne i maszyny</t>
  </si>
  <si>
    <t>nabycie</t>
  </si>
  <si>
    <t>Zbiory biblioteczne</t>
  </si>
  <si>
    <t>Załącznik Nr 2</t>
  </si>
  <si>
    <t>Umorzenie</t>
  </si>
  <si>
    <t>w tym: grunty stanowiące własność jst, przekazane w użytkowanie wieczyste innym podmiotom</t>
  </si>
  <si>
    <t>Inne środki trwałe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</si>
</sst>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5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0" borderId="1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6" fillId="0" borderId="1" xfId="0" applyNumberFormat="1" applyFont="1" applyBorder="1" applyAlignment="1">
      <alignment vertical="center" wrapText="1"/>
    </xf>
    <xf numFmtId="4" fontId="5" fillId="0" borderId="1" xfId="0" applyNumberFormat="1" applyFont="1" applyBorder="1" applyAlignment="1">
      <alignment vertical="center" wrapText="1"/>
    </xf>
    <xf numFmtId="4" fontId="6" fillId="0" borderId="10" xfId="0" applyNumberFormat="1" applyFont="1" applyBorder="1" applyAlignment="1">
      <alignment vertical="center" wrapText="1"/>
    </xf>
    <xf numFmtId="14" fontId="4" fillId="0" borderId="0" xfId="0" applyNumberFormat="1" applyFont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4" fontId="5" fillId="0" borderId="1" xfId="0" applyNumberFormat="1" applyFont="1" applyFill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vertical="center" wrapText="1"/>
    </xf>
    <xf numFmtId="4" fontId="5" fillId="0" borderId="3" xfId="0" applyNumberFormat="1" applyFont="1" applyBorder="1" applyAlignment="1">
      <alignment vertical="center" wrapText="1"/>
    </xf>
    <xf numFmtId="4" fontId="6" fillId="0" borderId="3" xfId="0" applyNumberFormat="1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27"/>
  <sheetViews>
    <sheetView tabSelected="1" zoomScale="90" zoomScaleNormal="90" workbookViewId="0">
      <pane xSplit="2" topLeftCell="C1" activePane="topRight" state="frozen"/>
      <selection activeCell="A4" sqref="A4"/>
      <selection pane="topRight" activeCell="F14" sqref="F14"/>
    </sheetView>
  </sheetViews>
  <sheetFormatPr defaultColWidth="9.140625" defaultRowHeight="15" x14ac:dyDescent="0.25"/>
  <cols>
    <col min="1" max="1" width="5.85546875" style="6" customWidth="1"/>
    <col min="2" max="2" width="26.85546875" style="23" customWidth="1"/>
    <col min="3" max="3" width="13.140625" style="6" customWidth="1"/>
    <col min="4" max="4" width="12.140625" style="6" customWidth="1"/>
    <col min="5" max="7" width="10.7109375" style="6" customWidth="1"/>
    <col min="8" max="8" width="12.42578125" style="6" customWidth="1"/>
    <col min="9" max="9" width="11" style="6" customWidth="1"/>
    <col min="10" max="10" width="10" style="6" customWidth="1"/>
    <col min="11" max="12" width="11" style="6" customWidth="1"/>
    <col min="13" max="13" width="9.140625" style="6"/>
    <col min="14" max="14" width="12.28515625" style="6" customWidth="1"/>
    <col min="15" max="15" width="13.7109375" style="6" customWidth="1"/>
    <col min="16" max="16" width="12.85546875" style="6" customWidth="1"/>
    <col min="17" max="18" width="13.28515625" style="6" customWidth="1"/>
    <col min="19" max="19" width="13.5703125" style="6" customWidth="1"/>
    <col min="20" max="21" width="14.28515625" style="6" customWidth="1"/>
    <col min="22" max="16384" width="9.140625" style="6"/>
  </cols>
  <sheetData>
    <row r="1" spans="1:21" ht="20.25" customHeight="1" x14ac:dyDescent="0.25">
      <c r="A1" s="5" t="s">
        <v>39</v>
      </c>
    </row>
    <row r="2" spans="1:21" ht="20.25" customHeight="1" x14ac:dyDescent="0.25">
      <c r="A2" s="5" t="s">
        <v>0</v>
      </c>
      <c r="B2" s="24"/>
    </row>
    <row r="3" spans="1:21" ht="20.25" customHeight="1" x14ac:dyDescent="0.25">
      <c r="A3" s="5" t="s">
        <v>19</v>
      </c>
      <c r="B3" s="25"/>
    </row>
    <row r="4" spans="1:21" ht="20.25" customHeight="1" x14ac:dyDescent="0.25">
      <c r="A4" s="5"/>
      <c r="B4" s="25"/>
    </row>
    <row r="5" spans="1:21" s="1" customFormat="1" ht="30.75" customHeight="1" x14ac:dyDescent="0.25">
      <c r="A5" s="35" t="s">
        <v>1</v>
      </c>
      <c r="B5" s="35" t="s">
        <v>14</v>
      </c>
      <c r="C5" s="38" t="s">
        <v>20</v>
      </c>
      <c r="D5" s="46" t="s">
        <v>11</v>
      </c>
      <c r="E5" s="46"/>
      <c r="F5" s="46"/>
      <c r="G5" s="47"/>
      <c r="H5" s="35" t="s">
        <v>24</v>
      </c>
      <c r="I5" s="48" t="s">
        <v>12</v>
      </c>
      <c r="J5" s="46"/>
      <c r="K5" s="46"/>
      <c r="L5" s="46"/>
      <c r="M5" s="47"/>
      <c r="N5" s="35" t="s">
        <v>26</v>
      </c>
      <c r="O5" s="35" t="s">
        <v>28</v>
      </c>
      <c r="P5" s="43" t="s">
        <v>40</v>
      </c>
      <c r="Q5" s="43"/>
      <c r="R5" s="43"/>
      <c r="S5" s="44"/>
      <c r="T5" s="37" t="s">
        <v>5</v>
      </c>
      <c r="U5" s="38"/>
    </row>
    <row r="6" spans="1:21" s="1" customFormat="1" ht="30.75" customHeight="1" x14ac:dyDescent="0.25">
      <c r="A6" s="35"/>
      <c r="B6" s="35"/>
      <c r="C6" s="45"/>
      <c r="D6" s="41" t="s">
        <v>37</v>
      </c>
      <c r="E6" s="41" t="s">
        <v>21</v>
      </c>
      <c r="F6" s="41" t="s">
        <v>22</v>
      </c>
      <c r="G6" s="41" t="s">
        <v>23</v>
      </c>
      <c r="H6" s="35"/>
      <c r="I6" s="41" t="s">
        <v>2</v>
      </c>
      <c r="J6" s="41" t="s">
        <v>3</v>
      </c>
      <c r="K6" s="41" t="s">
        <v>21</v>
      </c>
      <c r="L6" s="41" t="s">
        <v>22</v>
      </c>
      <c r="M6" s="41" t="s">
        <v>25</v>
      </c>
      <c r="N6" s="35"/>
      <c r="O6" s="35"/>
      <c r="P6" s="31" t="s">
        <v>27</v>
      </c>
      <c r="Q6" s="31" t="s">
        <v>13</v>
      </c>
      <c r="R6" s="31" t="s">
        <v>4</v>
      </c>
      <c r="S6" s="33" t="s">
        <v>29</v>
      </c>
      <c r="T6" s="39"/>
      <c r="U6" s="40"/>
    </row>
    <row r="7" spans="1:21" s="1" customFormat="1" ht="82.5" customHeight="1" x14ac:dyDescent="0.25">
      <c r="A7" s="35"/>
      <c r="B7" s="35"/>
      <c r="C7" s="40"/>
      <c r="D7" s="42"/>
      <c r="E7" s="42"/>
      <c r="F7" s="42"/>
      <c r="G7" s="42"/>
      <c r="H7" s="35"/>
      <c r="I7" s="42"/>
      <c r="J7" s="42"/>
      <c r="K7" s="42"/>
      <c r="L7" s="42"/>
      <c r="M7" s="42"/>
      <c r="N7" s="35"/>
      <c r="O7" s="35"/>
      <c r="P7" s="32"/>
      <c r="Q7" s="32"/>
      <c r="R7" s="32"/>
      <c r="S7" s="34"/>
      <c r="T7" s="16" t="s">
        <v>30</v>
      </c>
      <c r="U7" s="16" t="s">
        <v>31</v>
      </c>
    </row>
    <row r="8" spans="1:21" s="1" customFormat="1" ht="11.25" x14ac:dyDescent="0.25">
      <c r="A8" s="16">
        <v>1</v>
      </c>
      <c r="B8" s="16">
        <v>2</v>
      </c>
      <c r="C8" s="17">
        <v>3</v>
      </c>
      <c r="D8" s="16">
        <v>4</v>
      </c>
      <c r="E8" s="16">
        <v>5</v>
      </c>
      <c r="F8" s="16">
        <v>6</v>
      </c>
      <c r="G8" s="16">
        <v>7</v>
      </c>
      <c r="H8" s="16">
        <v>8</v>
      </c>
      <c r="I8" s="16">
        <v>9</v>
      </c>
      <c r="J8" s="16">
        <v>10</v>
      </c>
      <c r="K8" s="16">
        <v>11</v>
      </c>
      <c r="L8" s="16">
        <v>12</v>
      </c>
      <c r="M8" s="16">
        <v>13</v>
      </c>
      <c r="N8" s="16">
        <v>14</v>
      </c>
      <c r="O8" s="16">
        <v>15</v>
      </c>
      <c r="P8" s="19">
        <v>16</v>
      </c>
      <c r="Q8" s="19">
        <v>17</v>
      </c>
      <c r="R8" s="19">
        <v>18</v>
      </c>
      <c r="S8" s="19">
        <v>19</v>
      </c>
      <c r="T8" s="16">
        <v>20</v>
      </c>
      <c r="U8" s="16">
        <v>21</v>
      </c>
    </row>
    <row r="9" spans="1:21" s="3" customFormat="1" ht="21.75" customHeight="1" x14ac:dyDescent="0.25">
      <c r="A9" s="4" t="s">
        <v>34</v>
      </c>
      <c r="B9" s="7" t="s">
        <v>7</v>
      </c>
      <c r="C9" s="21">
        <v>68832.7</v>
      </c>
      <c r="D9" s="11">
        <v>1417.72</v>
      </c>
      <c r="E9" s="10"/>
      <c r="F9" s="10"/>
      <c r="G9" s="10"/>
      <c r="H9" s="11">
        <f>SUM(D9:G9)</f>
        <v>1417.72</v>
      </c>
      <c r="I9" s="10"/>
      <c r="J9" s="11"/>
      <c r="K9" s="10"/>
      <c r="L9" s="10"/>
      <c r="M9" s="10"/>
      <c r="N9" s="11">
        <f>SUM(I9:M9)</f>
        <v>0</v>
      </c>
      <c r="O9" s="11">
        <f>C9+H9-N9</f>
        <v>70250.42</v>
      </c>
      <c r="P9" s="20">
        <v>68832.7</v>
      </c>
      <c r="Q9" s="20">
        <v>1417.72</v>
      </c>
      <c r="R9" s="20"/>
      <c r="S9" s="15">
        <f>P9+Q9-R9</f>
        <v>70250.42</v>
      </c>
      <c r="T9" s="15">
        <f>C9-P9</f>
        <v>0</v>
      </c>
      <c r="U9" s="15">
        <f>O9-S9</f>
        <v>0</v>
      </c>
    </row>
    <row r="10" spans="1:21" s="3" customFormat="1" ht="21.75" customHeight="1" x14ac:dyDescent="0.25">
      <c r="A10" s="4" t="s">
        <v>32</v>
      </c>
      <c r="B10" s="7" t="s">
        <v>33</v>
      </c>
      <c r="C10" s="21">
        <f t="shared" ref="C10:U10" si="0">C11+C18+C19</f>
        <v>80066023.089999989</v>
      </c>
      <c r="D10" s="11">
        <f t="shared" si="0"/>
        <v>837939.56</v>
      </c>
      <c r="E10" s="11">
        <v>1466641.58</v>
      </c>
      <c r="F10" s="11">
        <f t="shared" si="0"/>
        <v>0</v>
      </c>
      <c r="G10" s="11">
        <f t="shared" si="0"/>
        <v>0</v>
      </c>
      <c r="H10" s="11">
        <f t="shared" si="0"/>
        <v>2304581.14</v>
      </c>
      <c r="I10" s="11">
        <f t="shared" si="0"/>
        <v>0</v>
      </c>
      <c r="J10" s="11">
        <f t="shared" si="0"/>
        <v>25367.85</v>
      </c>
      <c r="K10" s="11">
        <f t="shared" si="0"/>
        <v>0</v>
      </c>
      <c r="L10" s="11">
        <f t="shared" si="0"/>
        <v>0</v>
      </c>
      <c r="M10" s="11">
        <f t="shared" si="0"/>
        <v>0</v>
      </c>
      <c r="N10" s="11">
        <f t="shared" si="0"/>
        <v>25367.85</v>
      </c>
      <c r="O10" s="11">
        <f t="shared" si="0"/>
        <v>82345236.38000001</v>
      </c>
      <c r="P10" s="15">
        <f t="shared" si="0"/>
        <v>44961306.139999993</v>
      </c>
      <c r="Q10" s="15">
        <f t="shared" si="0"/>
        <v>3732908.7800000003</v>
      </c>
      <c r="R10" s="15">
        <f t="shared" si="0"/>
        <v>0</v>
      </c>
      <c r="S10" s="15">
        <f t="shared" si="0"/>
        <v>48694214.920000002</v>
      </c>
      <c r="T10" s="11">
        <f t="shared" si="0"/>
        <v>35104716.950000003</v>
      </c>
      <c r="U10" s="11">
        <f t="shared" si="0"/>
        <v>33651021.460000001</v>
      </c>
    </row>
    <row r="11" spans="1:21" s="3" customFormat="1" ht="21.75" customHeight="1" x14ac:dyDescent="0.25">
      <c r="A11" s="4">
        <v>2</v>
      </c>
      <c r="B11" s="7" t="s">
        <v>6</v>
      </c>
      <c r="C11" s="21">
        <f>C12+C14+C15+C16+C17</f>
        <v>80066023.089999989</v>
      </c>
      <c r="D11" s="21">
        <f t="shared" ref="D11:U11" si="1">D12+D14+D15+D16+D17</f>
        <v>787217.52</v>
      </c>
      <c r="E11" s="21">
        <v>1466641.58</v>
      </c>
      <c r="F11" s="21">
        <f t="shared" si="1"/>
        <v>0</v>
      </c>
      <c r="G11" s="21"/>
      <c r="H11" s="21">
        <f t="shared" si="1"/>
        <v>2253859.1</v>
      </c>
      <c r="I11" s="21">
        <f t="shared" si="1"/>
        <v>0</v>
      </c>
      <c r="J11" s="21">
        <f t="shared" si="1"/>
        <v>25367.85</v>
      </c>
      <c r="K11" s="21">
        <f t="shared" si="1"/>
        <v>0</v>
      </c>
      <c r="L11" s="21">
        <f t="shared" si="1"/>
        <v>0</v>
      </c>
      <c r="M11" s="21">
        <f t="shared" si="1"/>
        <v>0</v>
      </c>
      <c r="N11" s="21">
        <f t="shared" si="1"/>
        <v>25367.85</v>
      </c>
      <c r="O11" s="21">
        <f t="shared" si="1"/>
        <v>82294514.340000004</v>
      </c>
      <c r="P11" s="21">
        <f t="shared" si="1"/>
        <v>44961306.139999993</v>
      </c>
      <c r="Q11" s="21">
        <f t="shared" si="1"/>
        <v>3732908.7800000003</v>
      </c>
      <c r="R11" s="21">
        <f t="shared" si="1"/>
        <v>0</v>
      </c>
      <c r="S11" s="21">
        <f t="shared" si="1"/>
        <v>48694214.920000002</v>
      </c>
      <c r="T11" s="21">
        <f t="shared" si="1"/>
        <v>35104716.950000003</v>
      </c>
      <c r="U11" s="21">
        <f t="shared" si="1"/>
        <v>33600299.420000002</v>
      </c>
    </row>
    <row r="12" spans="1:21" s="3" customFormat="1" ht="21.75" customHeight="1" x14ac:dyDescent="0.25">
      <c r="A12" s="4"/>
      <c r="B12" s="2" t="s">
        <v>9</v>
      </c>
      <c r="C12" s="22"/>
      <c r="D12" s="10"/>
      <c r="E12" s="10"/>
      <c r="F12" s="10"/>
      <c r="G12" s="10"/>
      <c r="H12" s="10">
        <f>SUM(D12:G12)</f>
        <v>0</v>
      </c>
      <c r="I12" s="10"/>
      <c r="J12" s="10"/>
      <c r="K12" s="10"/>
      <c r="L12" s="10"/>
      <c r="M12" s="10"/>
      <c r="N12" s="10">
        <f>SUM(I12:M12)</f>
        <v>0</v>
      </c>
      <c r="O12" s="10">
        <f t="shared" ref="O12:O19" si="2">C12+H12-N12</f>
        <v>0</v>
      </c>
      <c r="P12" s="20"/>
      <c r="Q12" s="20"/>
      <c r="R12" s="20"/>
      <c r="S12" s="20">
        <f t="shared" ref="S12:S19" si="3">P12+Q12-R12</f>
        <v>0</v>
      </c>
      <c r="T12" s="20">
        <f t="shared" ref="T12:T19" si="4">C12-P12</f>
        <v>0</v>
      </c>
      <c r="U12" s="20">
        <f t="shared" ref="U12:U19" si="5">O12-S12</f>
        <v>0</v>
      </c>
    </row>
    <row r="13" spans="1:21" s="3" customFormat="1" ht="35.25" customHeight="1" x14ac:dyDescent="0.25">
      <c r="A13" s="4"/>
      <c r="B13" s="2" t="s">
        <v>41</v>
      </c>
      <c r="C13" s="22"/>
      <c r="D13" s="10"/>
      <c r="E13" s="10"/>
      <c r="F13" s="10"/>
      <c r="G13" s="10"/>
      <c r="H13" s="10">
        <f t="shared" ref="H13:H19" si="6">SUM(D13:G13)</f>
        <v>0</v>
      </c>
      <c r="I13" s="10"/>
      <c r="J13" s="10"/>
      <c r="K13" s="10"/>
      <c r="L13" s="10"/>
      <c r="M13" s="10"/>
      <c r="N13" s="10">
        <f t="shared" ref="N13:N19" si="7">SUM(I13:M13)</f>
        <v>0</v>
      </c>
      <c r="O13" s="10">
        <f t="shared" si="2"/>
        <v>0</v>
      </c>
      <c r="P13" s="20"/>
      <c r="Q13" s="20"/>
      <c r="R13" s="20"/>
      <c r="S13" s="20">
        <f t="shared" si="3"/>
        <v>0</v>
      </c>
      <c r="T13" s="20">
        <f t="shared" si="4"/>
        <v>0</v>
      </c>
      <c r="U13" s="20">
        <f t="shared" si="5"/>
        <v>0</v>
      </c>
    </row>
    <row r="14" spans="1:21" s="3" customFormat="1" ht="32.25" customHeight="1" x14ac:dyDescent="0.25">
      <c r="A14" s="4"/>
      <c r="B14" s="2" t="s">
        <v>35</v>
      </c>
      <c r="C14" s="22">
        <v>75429356.109999999</v>
      </c>
      <c r="D14" s="10">
        <v>398099.26</v>
      </c>
      <c r="E14" s="10">
        <v>1458734.74</v>
      </c>
      <c r="F14" s="10"/>
      <c r="G14" s="10"/>
      <c r="H14" s="10">
        <f t="shared" si="6"/>
        <v>1856834</v>
      </c>
      <c r="I14" s="10"/>
      <c r="J14" s="10"/>
      <c r="K14" s="10"/>
      <c r="L14" s="10"/>
      <c r="M14" s="10"/>
      <c r="N14" s="10">
        <f t="shared" si="7"/>
        <v>0</v>
      </c>
      <c r="O14" s="10">
        <f t="shared" si="2"/>
        <v>77286190.109999999</v>
      </c>
      <c r="P14" s="20">
        <v>42333620.979999997</v>
      </c>
      <c r="Q14" s="20">
        <v>3168381.7</v>
      </c>
      <c r="R14" s="20"/>
      <c r="S14" s="20">
        <f t="shared" si="3"/>
        <v>45502002.68</v>
      </c>
      <c r="T14" s="20">
        <f t="shared" si="4"/>
        <v>33095735.130000003</v>
      </c>
      <c r="U14" s="20">
        <f t="shared" si="5"/>
        <v>31784187.43</v>
      </c>
    </row>
    <row r="15" spans="1:21" s="3" customFormat="1" ht="21.75" customHeight="1" x14ac:dyDescent="0.25">
      <c r="A15" s="4"/>
      <c r="B15" s="2" t="s">
        <v>36</v>
      </c>
      <c r="C15" s="22">
        <v>2775207.47</v>
      </c>
      <c r="D15" s="10">
        <v>264277.95</v>
      </c>
      <c r="E15" s="10">
        <v>7906.84</v>
      </c>
      <c r="F15" s="10"/>
      <c r="G15" s="10"/>
      <c r="H15" s="10">
        <f t="shared" si="6"/>
        <v>272184.79000000004</v>
      </c>
      <c r="I15" s="10"/>
      <c r="J15" s="10"/>
      <c r="K15" s="10"/>
      <c r="L15" s="10"/>
      <c r="M15" s="10"/>
      <c r="N15" s="10">
        <f t="shared" si="7"/>
        <v>0</v>
      </c>
      <c r="O15" s="10">
        <f t="shared" si="2"/>
        <v>3047392.2600000002</v>
      </c>
      <c r="P15" s="20">
        <v>1197451.6599999999</v>
      </c>
      <c r="Q15" s="20">
        <v>292600.36</v>
      </c>
      <c r="R15" s="20"/>
      <c r="S15" s="20">
        <f t="shared" si="3"/>
        <v>1490052.02</v>
      </c>
      <c r="T15" s="20">
        <f t="shared" si="4"/>
        <v>1577755.8100000003</v>
      </c>
      <c r="U15" s="20">
        <f t="shared" si="5"/>
        <v>1557340.2400000002</v>
      </c>
    </row>
    <row r="16" spans="1:21" s="3" customFormat="1" ht="21" customHeight="1" x14ac:dyDescent="0.25">
      <c r="A16" s="4"/>
      <c r="B16" s="2" t="s">
        <v>10</v>
      </c>
      <c r="C16" s="22">
        <v>1059747.3500000001</v>
      </c>
      <c r="D16" s="10"/>
      <c r="E16" s="10"/>
      <c r="F16" s="10"/>
      <c r="G16" s="10"/>
      <c r="H16" s="10">
        <f t="shared" si="6"/>
        <v>0</v>
      </c>
      <c r="I16" s="10"/>
      <c r="J16" s="10"/>
      <c r="K16" s="10"/>
      <c r="L16" s="10"/>
      <c r="M16" s="10"/>
      <c r="N16" s="10">
        <f t="shared" si="7"/>
        <v>0</v>
      </c>
      <c r="O16" s="10">
        <f t="shared" si="2"/>
        <v>1059747.3500000001</v>
      </c>
      <c r="P16" s="20">
        <v>640845.81000000006</v>
      </c>
      <c r="Q16" s="20">
        <v>167086.47</v>
      </c>
      <c r="R16" s="20"/>
      <c r="S16" s="20">
        <f t="shared" si="3"/>
        <v>807932.28</v>
      </c>
      <c r="T16" s="20">
        <f t="shared" si="4"/>
        <v>418901.54000000004</v>
      </c>
      <c r="U16" s="20">
        <f t="shared" si="5"/>
        <v>251815.07000000007</v>
      </c>
    </row>
    <row r="17" spans="1:21" s="3" customFormat="1" ht="21" customHeight="1" x14ac:dyDescent="0.25">
      <c r="A17" s="4"/>
      <c r="B17" s="2" t="s">
        <v>42</v>
      </c>
      <c r="C17" s="22">
        <v>801712.16</v>
      </c>
      <c r="D17" s="10">
        <v>124840.31</v>
      </c>
      <c r="E17" s="10"/>
      <c r="F17" s="10"/>
      <c r="G17" s="10"/>
      <c r="H17" s="10">
        <f t="shared" si="6"/>
        <v>124840.31</v>
      </c>
      <c r="I17" s="10"/>
      <c r="J17" s="10">
        <v>25367.85</v>
      </c>
      <c r="K17" s="10"/>
      <c r="L17" s="10"/>
      <c r="M17" s="10"/>
      <c r="N17" s="10">
        <f t="shared" si="7"/>
        <v>25367.85</v>
      </c>
      <c r="O17" s="10">
        <f t="shared" si="2"/>
        <v>901184.62</v>
      </c>
      <c r="P17" s="20">
        <v>789387.69</v>
      </c>
      <c r="Q17" s="20">
        <v>104840.25</v>
      </c>
      <c r="R17" s="20"/>
      <c r="S17" s="20">
        <f t="shared" si="3"/>
        <v>894227.94</v>
      </c>
      <c r="T17" s="20">
        <f t="shared" si="4"/>
        <v>12324.470000000088</v>
      </c>
      <c r="U17" s="20">
        <f t="shared" si="5"/>
        <v>6956.6800000000512</v>
      </c>
    </row>
    <row r="18" spans="1:21" s="18" customFormat="1" ht="27" customHeight="1" x14ac:dyDescent="0.25">
      <c r="A18" s="16">
        <v>3</v>
      </c>
      <c r="B18" s="14" t="s">
        <v>8</v>
      </c>
      <c r="C18" s="21">
        <v>0</v>
      </c>
      <c r="D18" s="11">
        <v>50722.04</v>
      </c>
      <c r="E18" s="11"/>
      <c r="F18" s="11"/>
      <c r="G18" s="11"/>
      <c r="H18" s="10">
        <f t="shared" si="6"/>
        <v>50722.04</v>
      </c>
      <c r="I18" s="11"/>
      <c r="J18" s="11"/>
      <c r="K18" s="11"/>
      <c r="L18" s="11"/>
      <c r="M18" s="11"/>
      <c r="N18" s="10">
        <f t="shared" si="7"/>
        <v>0</v>
      </c>
      <c r="O18" s="10">
        <f t="shared" si="2"/>
        <v>50722.04</v>
      </c>
      <c r="P18" s="15"/>
      <c r="Q18" s="15"/>
      <c r="R18" s="15"/>
      <c r="S18" s="20">
        <f t="shared" si="3"/>
        <v>0</v>
      </c>
      <c r="T18" s="15">
        <f t="shared" si="4"/>
        <v>0</v>
      </c>
      <c r="U18" s="15">
        <f t="shared" si="5"/>
        <v>50722.04</v>
      </c>
    </row>
    <row r="19" spans="1:21" s="18" customFormat="1" ht="21" customHeight="1" x14ac:dyDescent="0.25">
      <c r="A19" s="16">
        <v>4</v>
      </c>
      <c r="B19" s="14" t="s">
        <v>38</v>
      </c>
      <c r="C19" s="21"/>
      <c r="D19" s="11"/>
      <c r="E19" s="11"/>
      <c r="F19" s="11"/>
      <c r="G19" s="11"/>
      <c r="H19" s="10">
        <f t="shared" si="6"/>
        <v>0</v>
      </c>
      <c r="I19" s="11"/>
      <c r="J19" s="11"/>
      <c r="K19" s="11"/>
      <c r="L19" s="11"/>
      <c r="M19" s="11"/>
      <c r="N19" s="10">
        <f t="shared" si="7"/>
        <v>0</v>
      </c>
      <c r="O19" s="10">
        <f t="shared" si="2"/>
        <v>0</v>
      </c>
      <c r="P19" s="15"/>
      <c r="Q19" s="15"/>
      <c r="R19" s="15"/>
      <c r="S19" s="20">
        <f t="shared" si="3"/>
        <v>0</v>
      </c>
      <c r="T19" s="15">
        <f t="shared" si="4"/>
        <v>0</v>
      </c>
      <c r="U19" s="15">
        <f t="shared" si="5"/>
        <v>0</v>
      </c>
    </row>
    <row r="20" spans="1:21" s="3" customFormat="1" ht="21" customHeight="1" x14ac:dyDescent="0.25">
      <c r="A20" s="35" t="s">
        <v>18</v>
      </c>
      <c r="B20" s="35"/>
      <c r="C20" s="21">
        <f>C9+C10</f>
        <v>80134855.789999992</v>
      </c>
      <c r="D20" s="11">
        <f t="shared" ref="D20:U20" si="8">D9+D10</f>
        <v>839357.28</v>
      </c>
      <c r="E20" s="11">
        <f t="shared" si="8"/>
        <v>1466641.58</v>
      </c>
      <c r="F20" s="11">
        <f t="shared" si="8"/>
        <v>0</v>
      </c>
      <c r="G20" s="11">
        <f t="shared" si="8"/>
        <v>0</v>
      </c>
      <c r="H20" s="11">
        <f>H9+H10</f>
        <v>2305998.8600000003</v>
      </c>
      <c r="I20" s="11">
        <f t="shared" si="8"/>
        <v>0</v>
      </c>
      <c r="J20" s="11">
        <f t="shared" si="8"/>
        <v>25367.85</v>
      </c>
      <c r="K20" s="11">
        <f t="shared" si="8"/>
        <v>0</v>
      </c>
      <c r="L20" s="11">
        <f t="shared" si="8"/>
        <v>0</v>
      </c>
      <c r="M20" s="11">
        <f t="shared" si="8"/>
        <v>0</v>
      </c>
      <c r="N20" s="11">
        <f t="shared" si="8"/>
        <v>25367.85</v>
      </c>
      <c r="O20" s="11">
        <f t="shared" si="8"/>
        <v>82415486.800000012</v>
      </c>
      <c r="P20" s="15">
        <f t="shared" si="8"/>
        <v>45030138.839999996</v>
      </c>
      <c r="Q20" s="15">
        <f t="shared" si="8"/>
        <v>3734326.5000000005</v>
      </c>
      <c r="R20" s="15">
        <f t="shared" si="8"/>
        <v>0</v>
      </c>
      <c r="S20" s="15">
        <f t="shared" si="8"/>
        <v>48764465.340000004</v>
      </c>
      <c r="T20" s="11">
        <f t="shared" si="8"/>
        <v>35104716.950000003</v>
      </c>
      <c r="U20" s="11">
        <f t="shared" si="8"/>
        <v>33651021.460000001</v>
      </c>
    </row>
    <row r="21" spans="1:21" ht="9.75" customHeight="1" x14ac:dyDescent="0.25">
      <c r="B21" s="26"/>
      <c r="U21" s="12"/>
    </row>
    <row r="22" spans="1:21" ht="17.25" x14ac:dyDescent="0.25">
      <c r="A22" s="8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</row>
    <row r="23" spans="1:21" ht="34.5" customHeight="1" x14ac:dyDescent="0.25">
      <c r="B23" s="26"/>
    </row>
    <row r="24" spans="1:21" x14ac:dyDescent="0.25">
      <c r="B24" s="27"/>
      <c r="C24" s="29"/>
      <c r="D24" s="29"/>
      <c r="G24" s="13"/>
      <c r="J24" s="30"/>
      <c r="K24" s="30"/>
      <c r="L24" s="9"/>
      <c r="R24" s="29"/>
      <c r="S24" s="29"/>
    </row>
    <row r="25" spans="1:21" x14ac:dyDescent="0.25">
      <c r="B25" s="27"/>
      <c r="C25" s="29" t="s">
        <v>15</v>
      </c>
      <c r="D25" s="29"/>
      <c r="G25" s="9"/>
      <c r="J25" s="29" t="s">
        <v>16</v>
      </c>
      <c r="K25" s="29"/>
      <c r="L25" s="9"/>
      <c r="R25" s="29" t="s">
        <v>17</v>
      </c>
      <c r="S25" s="29"/>
    </row>
    <row r="26" spans="1:21" x14ac:dyDescent="0.25">
      <c r="B26" s="28"/>
    </row>
    <row r="27" spans="1:21" x14ac:dyDescent="0.25">
      <c r="B27" s="28"/>
    </row>
  </sheetData>
  <mergeCells count="31">
    <mergeCell ref="B5:B7"/>
    <mergeCell ref="C5:C7"/>
    <mergeCell ref="D5:G5"/>
    <mergeCell ref="H5:H7"/>
    <mergeCell ref="I5:M5"/>
    <mergeCell ref="I6:I7"/>
    <mergeCell ref="J6:J7"/>
    <mergeCell ref="K6:K7"/>
    <mergeCell ref="L6:L7"/>
    <mergeCell ref="R6:R7"/>
    <mergeCell ref="S6:S7"/>
    <mergeCell ref="A20:B20"/>
    <mergeCell ref="B22:U22"/>
    <mergeCell ref="T5:U6"/>
    <mergeCell ref="M6:M7"/>
    <mergeCell ref="P6:P7"/>
    <mergeCell ref="Q6:Q7"/>
    <mergeCell ref="N5:N7"/>
    <mergeCell ref="O5:O7"/>
    <mergeCell ref="P5:S5"/>
    <mergeCell ref="D6:D7"/>
    <mergeCell ref="E6:E7"/>
    <mergeCell ref="F6:F7"/>
    <mergeCell ref="G6:G7"/>
    <mergeCell ref="A5:A7"/>
    <mergeCell ref="C24:D24"/>
    <mergeCell ref="C25:D25"/>
    <mergeCell ref="J24:K24"/>
    <mergeCell ref="J25:K25"/>
    <mergeCell ref="R24:S24"/>
    <mergeCell ref="R25:S25"/>
  </mergeCells>
  <pageMargins left="0.31496062992125984" right="0.31496062992125984" top="0.74803149606299213" bottom="0.74803149606299213" header="0.31496062992125984" footer="0.31496062992125984"/>
  <pageSetup paperSize="9" scale="5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Zał.2_Pkt.II.1.1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Jewiarz Jolanta</dc:creator>
  <cp:lastModifiedBy>Arleta Sikora</cp:lastModifiedBy>
  <cp:lastPrinted>2020-05-29T12:16:15Z</cp:lastPrinted>
  <dcterms:created xsi:type="dcterms:W3CDTF">2018-12-06T11:54:07Z</dcterms:created>
  <dcterms:modified xsi:type="dcterms:W3CDTF">2020-05-29T12:38:16Z</dcterms:modified>
</cp:coreProperties>
</file>